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0490" windowHeight="7530"/>
  </bookViews>
  <sheets>
    <sheet name="EAEPED_OG" sheetId="1" r:id="rId1"/>
  </sheets>
  <definedNames>
    <definedName name="_xlnm.Print_Area" localSheetId="0">EAEPED_OG!$A$1:$H$177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7" i="1"/>
  <c r="H129" i="1"/>
  <c r="H130" i="1"/>
  <c r="H116" i="1"/>
  <c r="H117" i="1"/>
  <c r="H118" i="1"/>
  <c r="H119" i="1"/>
  <c r="H120" i="1"/>
  <c r="H121" i="1"/>
  <c r="H122" i="1"/>
  <c r="H123" i="1"/>
  <c r="H115" i="1"/>
  <c r="H106" i="1"/>
  <c r="H108" i="1"/>
  <c r="H109" i="1"/>
  <c r="H101" i="1"/>
  <c r="H102" i="1"/>
  <c r="H103" i="1"/>
  <c r="H95" i="1"/>
  <c r="H88" i="1"/>
  <c r="H89" i="1"/>
  <c r="H90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42" i="1"/>
  <c r="H43" i="1"/>
  <c r="H45" i="1"/>
  <c r="H46" i="1"/>
  <c r="H47" i="1"/>
  <c r="H48" i="1"/>
  <c r="H49" i="1"/>
  <c r="H41" i="1"/>
  <c r="H35" i="1"/>
  <c r="H36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H133" i="1" s="1"/>
  <c r="E126" i="1"/>
  <c r="H126" i="1" s="1"/>
  <c r="E127" i="1"/>
  <c r="E128" i="1"/>
  <c r="H128" i="1" s="1"/>
  <c r="E129" i="1"/>
  <c r="E130" i="1"/>
  <c r="E131" i="1"/>
  <c r="H131" i="1" s="1"/>
  <c r="E132" i="1"/>
  <c r="H132" i="1" s="1"/>
  <c r="E125" i="1"/>
  <c r="H125" i="1" s="1"/>
  <c r="E116" i="1"/>
  <c r="E117" i="1"/>
  <c r="E118" i="1"/>
  <c r="E119" i="1"/>
  <c r="E120" i="1"/>
  <c r="E121" i="1"/>
  <c r="E122" i="1"/>
  <c r="E123" i="1"/>
  <c r="E115" i="1"/>
  <c r="E106" i="1"/>
  <c r="E107" i="1"/>
  <c r="H107" i="1" s="1"/>
  <c r="E108" i="1"/>
  <c r="E109" i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E102" i="1"/>
  <c r="E103" i="1"/>
  <c r="E95" i="1"/>
  <c r="E88" i="1"/>
  <c r="E89" i="1"/>
  <c r="E90" i="1"/>
  <c r="E91" i="1"/>
  <c r="H91" i="1" s="1"/>
  <c r="E92" i="1"/>
  <c r="H92" i="1" s="1"/>
  <c r="E93" i="1"/>
  <c r="H93" i="1" s="1"/>
  <c r="E87" i="1"/>
  <c r="H87" i="1" s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E43" i="1"/>
  <c r="E44" i="1"/>
  <c r="H44" i="1" s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E36" i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G85" i="1" s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D85" i="1" s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F10" i="1" s="1"/>
  <c r="E30" i="1"/>
  <c r="D30" i="1"/>
  <c r="C30" i="1"/>
  <c r="C10" i="1" s="1"/>
  <c r="H20" i="1"/>
  <c r="G20" i="1"/>
  <c r="G10" i="1" s="1"/>
  <c r="F20" i="1"/>
  <c r="E20" i="1"/>
  <c r="D20" i="1"/>
  <c r="C20" i="1"/>
  <c r="H12" i="1"/>
  <c r="G12" i="1"/>
  <c r="F12" i="1"/>
  <c r="E12" i="1"/>
  <c r="D12" i="1"/>
  <c r="C12" i="1"/>
  <c r="G160" i="1" l="1"/>
  <c r="F85" i="1"/>
  <c r="D10" i="1"/>
  <c r="D160" i="1" s="1"/>
  <c r="C160" i="1"/>
  <c r="H10" i="1"/>
  <c r="H160" i="1" s="1"/>
  <c r="E85" i="1"/>
  <c r="E10" i="1"/>
  <c r="F160" i="1"/>
  <c r="E160" i="1" l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<sst xmlns="http://schemas.openxmlformats.org/spreadsheetml/2006/main" count="163" uniqueCount="90">
  <si>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</si>
  <si>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</si>
  <si>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</si>
  <si>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</si>
  <si>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</si>
  <si>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</si>
  <si>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</si>
  <si>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</si>
  <si>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</si>
  <si>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</si>
  <si>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</si>
  <si>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</si>
  <si>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</si>
  <si>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</si>
  <si>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</si>
  <si>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</si>
  <si>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</si>
  <si>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</si>
  <si>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</si>
  <si>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</si>
  <si>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</si>
  <si>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</si>
  <si>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</si>
  <si>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</si>
  <si>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</si>
  <si>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</si>
  <si>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</si>
  <si>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</si>
  <si>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</si>
  <si>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</si>
  <si>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</si>
  <si>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</si>
  <si>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</si>
  <si>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</si>
  <si>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</si>
  <si>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</si>
  <si>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</si>
  <si>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</si>
  <si>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</si>
  <si>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</si>
  <si>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</si>
  <si>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</si>
  <si>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</si>
  <si>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</si>
  <si>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</si>
  <si>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</si>
  <si>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</si>
  <si>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</si>
  <si>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</si>
  <si>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</si>
  <si>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</si>
  <si>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</si>
  <si>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</si>
  <si>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</si>
  <si>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</si>
  <si>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</si>
  <si>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</si>
  <si>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</si>
  <si>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</si>
  <si>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</si>
  <si>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</si>
  <si>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</si>
  <si>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</si>
  <si>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</si>
  <si>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</si>
  <si>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</si>
  <si>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</si>
  <si>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</si>
  <si>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</si>
  <si>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</si>
  <si>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</si>
  <si>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</si>
  <si>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</si>
  <si>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</si>
  <si>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</si>
  <si>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</si>
  <si>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</si>
  <si>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</si>
  <si>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</si>
  <si>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</si>
  <si>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</si>
  <si>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</si>
  <si>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</si>
  <si>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</si>
  <si>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</si>
  <si>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</si>
  <si>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</si>
  <si>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</si>
  <si>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UNIVERSIDAD TECNOLOGICA DE 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</si>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</sst>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5" fontId="7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166</xdr:row>
      <xdr:rowOff>31750</xdr:rowOff>
    </xdr:from>
    <xdr:to>
      <xdr:col>7</xdr:col>
      <xdr:colOff>947209</xdr:colOff>
      <xdr:row>176</xdr:row>
      <xdr:rowOff>14553</xdr:rowOff>
    </xdr:to>
    <xdr:sp macro="" textlink="">
      <xdr:nvSpPr>
        <xdr:cNvPr id="2" name="CuadroTexto 1"/>
        <xdr:cNvSpPr txBox="1"/>
      </xdr:nvSpPr>
      <xdr:spPr>
        <a:xfrm>
          <a:off x="306917" y="33771417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topLeftCell="A151" zoomScale="90" zoomScaleNormal="90" workbookViewId="0">
      <selection activeCell="H177" sqref="A1:H177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71" t="s">
        <v>88</v>
      </c>
      <c r="C2" s="72"/>
      <c r="D2" s="72"/>
      <c r="E2" s="72"/>
      <c r="F2" s="72"/>
      <c r="G2" s="72"/>
      <c r="H2" s="73"/>
    </row>
    <row r="3" spans="2:9" x14ac:dyDescent="0.2">
      <c r="B3" s="74" t="s">
        <v>1</v>
      </c>
      <c r="C3" s="75"/>
      <c r="D3" s="75"/>
      <c r="E3" s="75"/>
      <c r="F3" s="75"/>
      <c r="G3" s="75"/>
      <c r="H3" s="76"/>
    </row>
    <row r="4" spans="2:9" x14ac:dyDescent="0.2">
      <c r="B4" s="74" t="s">
        <v>2</v>
      </c>
      <c r="C4" s="75"/>
      <c r="D4" s="75"/>
      <c r="E4" s="75"/>
      <c r="F4" s="75"/>
      <c r="G4" s="75"/>
      <c r="H4" s="76"/>
    </row>
    <row r="5" spans="2:9" x14ac:dyDescent="0.2">
      <c r="B5" s="77" t="s">
        <v>89</v>
      </c>
      <c r="C5" s="78"/>
      <c r="D5" s="78"/>
      <c r="E5" s="78"/>
      <c r="F5" s="78"/>
      <c r="G5" s="78"/>
      <c r="H5" s="79"/>
    </row>
    <row r="6" spans="2:9" ht="15.75" customHeight="1" thickBot="1" x14ac:dyDescent="0.25">
      <c r="B6" s="80" t="s">
        <v>3</v>
      </c>
      <c r="C6" s="81"/>
      <c r="D6" s="81"/>
      <c r="E6" s="81"/>
      <c r="F6" s="81"/>
      <c r="G6" s="81"/>
      <c r="H6" s="82"/>
    </row>
    <row r="7" spans="2:9" ht="24.75" customHeight="1" thickBot="1" x14ac:dyDescent="0.25">
      <c r="B7" s="64" t="s">
        <v>4</v>
      </c>
      <c r="C7" s="66" t="s">
        <v>5</v>
      </c>
      <c r="D7" s="67"/>
      <c r="E7" s="67"/>
      <c r="F7" s="67"/>
      <c r="G7" s="68"/>
      <c r="H7" s="69" t="s">
        <v>6</v>
      </c>
    </row>
    <row r="8" spans="2:9" ht="24.75" thickBot="1" x14ac:dyDescent="0.25">
      <c r="B8" s="65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70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111841642</v>
      </c>
      <c r="D10" s="8">
        <f>SUM(D12,D20,D30,D40,D50,D60,D64,D73,D77)</f>
        <v>15729297.860000003</v>
      </c>
      <c r="E10" s="24">
        <f t="shared" ref="E10:H10" si="0">SUM(E12,E20,E30,E40,E50,E60,E64,E73,E77)</f>
        <v>127570939.85999998</v>
      </c>
      <c r="F10" s="8">
        <f t="shared" si="0"/>
        <v>115360754.66000003</v>
      </c>
      <c r="G10" s="8">
        <f t="shared" si="0"/>
        <v>107699710.32000001</v>
      </c>
      <c r="H10" s="24">
        <f t="shared" si="0"/>
        <v>12210185.199999994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66705557.690000005</v>
      </c>
      <c r="D12" s="7">
        <f>SUM(D13:D19)</f>
        <v>11567389.250000002</v>
      </c>
      <c r="E12" s="25">
        <f t="shared" ref="E12:H12" si="1">SUM(E13:E19)</f>
        <v>78272946.939999998</v>
      </c>
      <c r="F12" s="7">
        <f t="shared" si="1"/>
        <v>76908180.080000013</v>
      </c>
      <c r="G12" s="7">
        <f t="shared" si="1"/>
        <v>75582251.080000013</v>
      </c>
      <c r="H12" s="25">
        <f t="shared" si="1"/>
        <v>1364766.8599999943</v>
      </c>
    </row>
    <row r="13" spans="2:9" ht="24" x14ac:dyDescent="0.2">
      <c r="B13" s="10" t="s">
        <v>14</v>
      </c>
      <c r="C13" s="32">
        <v>57817709.57</v>
      </c>
      <c r="D13" s="38">
        <v>-23469787.66</v>
      </c>
      <c r="E13" s="26">
        <f>SUM(C13:D13)</f>
        <v>34347921.909999996</v>
      </c>
      <c r="F13" s="47">
        <v>34330302.090000004</v>
      </c>
      <c r="G13" s="48">
        <v>34330302.090000004</v>
      </c>
      <c r="H13" s="30">
        <f>SUM(E13-F13)</f>
        <v>17619.819999992847</v>
      </c>
    </row>
    <row r="14" spans="2:9" ht="22.9" customHeight="1" x14ac:dyDescent="0.2">
      <c r="B14" s="10" t="s">
        <v>15</v>
      </c>
      <c r="C14" s="32">
        <v>0</v>
      </c>
      <c r="D14" s="38">
        <v>2201598.35</v>
      </c>
      <c r="E14" s="26">
        <f t="shared" ref="E14:E79" si="2">SUM(C14:D14)</f>
        <v>2201598.35</v>
      </c>
      <c r="F14" s="47">
        <v>2201598.34</v>
      </c>
      <c r="G14" s="48">
        <v>2201598.34</v>
      </c>
      <c r="H14" s="30">
        <f t="shared" ref="H14:H79" si="3">SUM(E14-F14)</f>
        <v>1.0000000242143869E-2</v>
      </c>
    </row>
    <row r="15" spans="2:9" ht="12.75" x14ac:dyDescent="0.2">
      <c r="B15" s="10" t="s">
        <v>16</v>
      </c>
      <c r="C15" s="32">
        <v>2171579.63</v>
      </c>
      <c r="D15" s="38">
        <v>12237817.91</v>
      </c>
      <c r="E15" s="26">
        <f t="shared" si="2"/>
        <v>14409397.539999999</v>
      </c>
      <c r="F15" s="47">
        <v>14409397.539999999</v>
      </c>
      <c r="G15" s="48">
        <v>14409397.539999999</v>
      </c>
      <c r="H15" s="30">
        <f t="shared" si="3"/>
        <v>0</v>
      </c>
    </row>
    <row r="16" spans="2:9" ht="12.75" x14ac:dyDescent="0.2">
      <c r="B16" s="10" t="s">
        <v>17</v>
      </c>
      <c r="C16" s="32">
        <v>2088238.23</v>
      </c>
      <c r="D16" s="38">
        <v>5579854.4500000002</v>
      </c>
      <c r="E16" s="26">
        <f t="shared" si="2"/>
        <v>7668092.6799999997</v>
      </c>
      <c r="F16" s="47">
        <v>7668092.6799999997</v>
      </c>
      <c r="G16" s="48">
        <v>6342163.6799999997</v>
      </c>
      <c r="H16" s="30">
        <f t="shared" si="3"/>
        <v>0</v>
      </c>
    </row>
    <row r="17" spans="2:8" ht="12.75" x14ac:dyDescent="0.2">
      <c r="B17" s="10" t="s">
        <v>18</v>
      </c>
      <c r="C17" s="32">
        <v>4490044.88</v>
      </c>
      <c r="D17" s="38">
        <v>15155891.58</v>
      </c>
      <c r="E17" s="26">
        <f t="shared" si="2"/>
        <v>19645936.460000001</v>
      </c>
      <c r="F17" s="47">
        <v>18298789.43</v>
      </c>
      <c r="G17" s="48">
        <v>18298789.43</v>
      </c>
      <c r="H17" s="30">
        <f t="shared" si="3"/>
        <v>1347147.0300000012</v>
      </c>
    </row>
    <row r="18" spans="2:8" ht="12.75" x14ac:dyDescent="0.2">
      <c r="B18" s="10" t="s">
        <v>19</v>
      </c>
      <c r="C18" s="32"/>
      <c r="D18" s="38"/>
      <c r="E18" s="26">
        <f t="shared" si="2"/>
        <v>0</v>
      </c>
      <c r="F18" s="47"/>
      <c r="G18" s="48"/>
      <c r="H18" s="30">
        <f t="shared" si="3"/>
        <v>0</v>
      </c>
    </row>
    <row r="19" spans="2:8" ht="12.75" x14ac:dyDescent="0.2">
      <c r="B19" s="10" t="s">
        <v>20</v>
      </c>
      <c r="C19" s="32">
        <v>137985.38</v>
      </c>
      <c r="D19" s="38">
        <v>-137985.38</v>
      </c>
      <c r="E19" s="26">
        <f t="shared" si="2"/>
        <v>0</v>
      </c>
      <c r="F19" s="47">
        <v>0</v>
      </c>
      <c r="G19" s="48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6047131.1999999993</v>
      </c>
      <c r="D20" s="7">
        <f t="shared" ref="D20:H20" si="4">SUM(D21:D29)</f>
        <v>1772741.04</v>
      </c>
      <c r="E20" s="25">
        <f t="shared" si="4"/>
        <v>7819872.2399999993</v>
      </c>
      <c r="F20" s="7">
        <f t="shared" si="4"/>
        <v>6432232.0100000007</v>
      </c>
      <c r="G20" s="7">
        <f t="shared" si="4"/>
        <v>5132473.13</v>
      </c>
      <c r="H20" s="25">
        <f t="shared" si="4"/>
        <v>1387640.2299999995</v>
      </c>
    </row>
    <row r="21" spans="2:8" ht="24" x14ac:dyDescent="0.2">
      <c r="B21" s="10" t="s">
        <v>22</v>
      </c>
      <c r="C21" s="33">
        <v>3142110.76</v>
      </c>
      <c r="D21" s="39">
        <v>-1157226.54</v>
      </c>
      <c r="E21" s="26">
        <f t="shared" si="2"/>
        <v>1984884.2199999997</v>
      </c>
      <c r="F21" s="49">
        <v>1172998.47</v>
      </c>
      <c r="G21" s="50">
        <v>1134610.07</v>
      </c>
      <c r="H21" s="30">
        <f t="shared" si="3"/>
        <v>811885.74999999977</v>
      </c>
    </row>
    <row r="22" spans="2:8" ht="12.75" x14ac:dyDescent="0.2">
      <c r="B22" s="10" t="s">
        <v>23</v>
      </c>
      <c r="C22" s="33">
        <v>956503</v>
      </c>
      <c r="D22" s="39">
        <v>92315.43</v>
      </c>
      <c r="E22" s="26">
        <f t="shared" si="2"/>
        <v>1048818.43</v>
      </c>
      <c r="F22" s="49">
        <v>1005165.9</v>
      </c>
      <c r="G22" s="50">
        <v>991975.33</v>
      </c>
      <c r="H22" s="30">
        <f t="shared" si="3"/>
        <v>43652.529999999912</v>
      </c>
    </row>
    <row r="23" spans="2:8" ht="24" x14ac:dyDescent="0.2">
      <c r="B23" s="10" t="s">
        <v>24</v>
      </c>
      <c r="C23" s="33"/>
      <c r="D23" s="39"/>
      <c r="E23" s="26">
        <f t="shared" si="2"/>
        <v>0</v>
      </c>
      <c r="F23" s="49"/>
      <c r="G23" s="50"/>
      <c r="H23" s="30">
        <f t="shared" si="3"/>
        <v>0</v>
      </c>
    </row>
    <row r="24" spans="2:8" ht="24" x14ac:dyDescent="0.2">
      <c r="B24" s="10" t="s">
        <v>25</v>
      </c>
      <c r="C24" s="33">
        <v>1139129.8400000001</v>
      </c>
      <c r="D24" s="39">
        <v>1402570.89</v>
      </c>
      <c r="E24" s="26">
        <f t="shared" si="2"/>
        <v>2541700.73</v>
      </c>
      <c r="F24" s="49">
        <v>2390720.77</v>
      </c>
      <c r="G24" s="50">
        <v>1585256.7</v>
      </c>
      <c r="H24" s="30">
        <f t="shared" si="3"/>
        <v>150979.95999999996</v>
      </c>
    </row>
    <row r="25" spans="2:8" ht="23.45" customHeight="1" x14ac:dyDescent="0.2">
      <c r="B25" s="10" t="s">
        <v>26</v>
      </c>
      <c r="C25" s="33">
        <v>0</v>
      </c>
      <c r="D25" s="39">
        <v>36245.25</v>
      </c>
      <c r="E25" s="26">
        <f t="shared" si="2"/>
        <v>36245.25</v>
      </c>
      <c r="F25" s="49">
        <v>36245.25</v>
      </c>
      <c r="G25" s="50">
        <v>36245.25</v>
      </c>
      <c r="H25" s="30">
        <f t="shared" si="3"/>
        <v>0</v>
      </c>
    </row>
    <row r="26" spans="2:8" ht="12.75" x14ac:dyDescent="0.2">
      <c r="B26" s="10" t="s">
        <v>27</v>
      </c>
      <c r="C26" s="33">
        <v>270800</v>
      </c>
      <c r="D26" s="39">
        <v>273530.03000000003</v>
      </c>
      <c r="E26" s="26">
        <f t="shared" si="2"/>
        <v>544330.03</v>
      </c>
      <c r="F26" s="49">
        <v>501249.42</v>
      </c>
      <c r="G26" s="50">
        <v>494713.11</v>
      </c>
      <c r="H26" s="30">
        <f t="shared" si="3"/>
        <v>43080.610000000044</v>
      </c>
    </row>
    <row r="27" spans="2:8" ht="24" x14ac:dyDescent="0.2">
      <c r="B27" s="10" t="s">
        <v>28</v>
      </c>
      <c r="C27" s="33">
        <v>408959</v>
      </c>
      <c r="D27" s="39">
        <v>163563.04999999999</v>
      </c>
      <c r="E27" s="26">
        <f t="shared" si="2"/>
        <v>572522.05000000005</v>
      </c>
      <c r="F27" s="49">
        <v>344764.29</v>
      </c>
      <c r="G27" s="50">
        <v>344764.29</v>
      </c>
      <c r="H27" s="30">
        <f t="shared" si="3"/>
        <v>227757.76000000007</v>
      </c>
    </row>
    <row r="28" spans="2:8" ht="12" customHeight="1" x14ac:dyDescent="0.2">
      <c r="B28" s="10" t="s">
        <v>29</v>
      </c>
      <c r="C28" s="33"/>
      <c r="D28" s="39"/>
      <c r="E28" s="26">
        <f t="shared" si="2"/>
        <v>0</v>
      </c>
      <c r="F28" s="49"/>
      <c r="G28" s="50"/>
      <c r="H28" s="30">
        <f t="shared" si="3"/>
        <v>0</v>
      </c>
    </row>
    <row r="29" spans="2:8" ht="25.9" customHeight="1" x14ac:dyDescent="0.2">
      <c r="B29" s="10" t="s">
        <v>30</v>
      </c>
      <c r="C29" s="33">
        <v>129628.6</v>
      </c>
      <c r="D29" s="39">
        <v>961742.93</v>
      </c>
      <c r="E29" s="26">
        <f t="shared" si="2"/>
        <v>1091371.53</v>
      </c>
      <c r="F29" s="49">
        <v>981087.91</v>
      </c>
      <c r="G29" s="50">
        <v>544908.38</v>
      </c>
      <c r="H29" s="30">
        <f t="shared" si="3"/>
        <v>110283.62</v>
      </c>
    </row>
    <row r="30" spans="2:8" s="9" customFormat="1" ht="24" x14ac:dyDescent="0.2">
      <c r="B30" s="12" t="s">
        <v>31</v>
      </c>
      <c r="C30" s="7">
        <f>SUM(C31:C39)</f>
        <v>36428953.109999999</v>
      </c>
      <c r="D30" s="7">
        <f t="shared" ref="D30:H30" si="5">SUM(D31:D39)</f>
        <v>-5428722.4500000011</v>
      </c>
      <c r="E30" s="25">
        <f t="shared" si="5"/>
        <v>31000230.659999996</v>
      </c>
      <c r="F30" s="7">
        <f t="shared" si="5"/>
        <v>21907557.660000004</v>
      </c>
      <c r="G30" s="7">
        <f t="shared" si="5"/>
        <v>19729183.690000001</v>
      </c>
      <c r="H30" s="25">
        <f t="shared" si="5"/>
        <v>9092673</v>
      </c>
    </row>
    <row r="31" spans="2:8" ht="12.75" x14ac:dyDescent="0.2">
      <c r="B31" s="10" t="s">
        <v>32</v>
      </c>
      <c r="C31" s="34">
        <v>2778852.56</v>
      </c>
      <c r="D31" s="40">
        <v>2456095.63</v>
      </c>
      <c r="E31" s="26">
        <f t="shared" si="2"/>
        <v>5234948.1899999995</v>
      </c>
      <c r="F31" s="51">
        <v>3482572.63</v>
      </c>
      <c r="G31" s="52">
        <v>3481548.14</v>
      </c>
      <c r="H31" s="30">
        <f t="shared" si="3"/>
        <v>1752375.5599999996</v>
      </c>
    </row>
    <row r="32" spans="2:8" ht="12.75" x14ac:dyDescent="0.2">
      <c r="B32" s="10" t="s">
        <v>33</v>
      </c>
      <c r="C32" s="34">
        <v>10956259.82</v>
      </c>
      <c r="D32" s="40">
        <v>-7344912.9800000004</v>
      </c>
      <c r="E32" s="26">
        <f t="shared" si="2"/>
        <v>3611346.84</v>
      </c>
      <c r="F32" s="51">
        <v>3208447.24</v>
      </c>
      <c r="G32" s="52">
        <v>3208447.24</v>
      </c>
      <c r="H32" s="30">
        <f t="shared" si="3"/>
        <v>402899.59999999963</v>
      </c>
    </row>
    <row r="33" spans="2:8" ht="24" x14ac:dyDescent="0.2">
      <c r="B33" s="10" t="s">
        <v>34</v>
      </c>
      <c r="C33" s="34">
        <v>7458790.3300000001</v>
      </c>
      <c r="D33" s="40">
        <v>1109818.47</v>
      </c>
      <c r="E33" s="26">
        <f t="shared" si="2"/>
        <v>8568608.8000000007</v>
      </c>
      <c r="F33" s="51">
        <v>3770536.28</v>
      </c>
      <c r="G33" s="52">
        <v>2868748.68</v>
      </c>
      <c r="H33" s="30">
        <f t="shared" si="3"/>
        <v>4798072.5200000014</v>
      </c>
    </row>
    <row r="34" spans="2:8" ht="24.6" customHeight="1" x14ac:dyDescent="0.2">
      <c r="B34" s="10" t="s">
        <v>35</v>
      </c>
      <c r="C34" s="34">
        <v>746019.76</v>
      </c>
      <c r="D34" s="40">
        <v>81505.039999999994</v>
      </c>
      <c r="E34" s="26">
        <f t="shared" si="2"/>
        <v>827524.8</v>
      </c>
      <c r="F34" s="51">
        <v>646465.63</v>
      </c>
      <c r="G34" s="52">
        <v>646465.63</v>
      </c>
      <c r="H34" s="30">
        <f t="shared" si="3"/>
        <v>181059.17000000004</v>
      </c>
    </row>
    <row r="35" spans="2:8" ht="24" x14ac:dyDescent="0.2">
      <c r="B35" s="10" t="s">
        <v>36</v>
      </c>
      <c r="C35" s="34">
        <v>4314200.6399999997</v>
      </c>
      <c r="D35" s="40">
        <v>1251224.1399999999</v>
      </c>
      <c r="E35" s="26">
        <f t="shared" si="2"/>
        <v>5565424.7799999993</v>
      </c>
      <c r="F35" s="51">
        <v>4888395.33</v>
      </c>
      <c r="G35" s="52">
        <v>4590648.8499999996</v>
      </c>
      <c r="H35" s="30">
        <f t="shared" si="3"/>
        <v>677029.44999999925</v>
      </c>
    </row>
    <row r="36" spans="2:8" ht="24" x14ac:dyDescent="0.2">
      <c r="B36" s="10" t="s">
        <v>37</v>
      </c>
      <c r="C36" s="34">
        <v>570680</v>
      </c>
      <c r="D36" s="40">
        <v>-147801.66</v>
      </c>
      <c r="E36" s="26">
        <f t="shared" si="2"/>
        <v>422878.33999999997</v>
      </c>
      <c r="F36" s="51">
        <v>382254.22</v>
      </c>
      <c r="G36" s="52">
        <v>193881.82</v>
      </c>
      <c r="H36" s="30">
        <f t="shared" si="3"/>
        <v>40624.119999999995</v>
      </c>
    </row>
    <row r="37" spans="2:8" ht="12.75" x14ac:dyDescent="0.2">
      <c r="B37" s="10" t="s">
        <v>38</v>
      </c>
      <c r="C37" s="34">
        <v>4036114</v>
      </c>
      <c r="D37" s="40">
        <v>-2445416.2599999998</v>
      </c>
      <c r="E37" s="26">
        <f t="shared" si="2"/>
        <v>1590697.7400000002</v>
      </c>
      <c r="F37" s="51">
        <v>1309501.3500000001</v>
      </c>
      <c r="G37" s="52">
        <v>1309376.3500000001</v>
      </c>
      <c r="H37" s="30">
        <f t="shared" si="3"/>
        <v>281196.39000000013</v>
      </c>
    </row>
    <row r="38" spans="2:8" ht="12.75" x14ac:dyDescent="0.2">
      <c r="B38" s="10" t="s">
        <v>39</v>
      </c>
      <c r="C38" s="34">
        <v>1603550</v>
      </c>
      <c r="D38" s="40">
        <v>-433528.86</v>
      </c>
      <c r="E38" s="26">
        <f t="shared" si="2"/>
        <v>1170021.1400000001</v>
      </c>
      <c r="F38" s="51">
        <v>880694.95</v>
      </c>
      <c r="G38" s="52">
        <v>880694.95</v>
      </c>
      <c r="H38" s="30">
        <f t="shared" si="3"/>
        <v>289326.19000000018</v>
      </c>
    </row>
    <row r="39" spans="2:8" ht="12.75" x14ac:dyDescent="0.2">
      <c r="B39" s="10" t="s">
        <v>40</v>
      </c>
      <c r="C39" s="34">
        <v>3964486</v>
      </c>
      <c r="D39" s="40">
        <v>44294.03</v>
      </c>
      <c r="E39" s="26">
        <f t="shared" si="2"/>
        <v>4008780.03</v>
      </c>
      <c r="F39" s="51">
        <v>3338690.03</v>
      </c>
      <c r="G39" s="52">
        <v>2549372.0299999998</v>
      </c>
      <c r="H39" s="30">
        <f t="shared" si="3"/>
        <v>670090</v>
      </c>
    </row>
    <row r="40" spans="2:8" s="9" customFormat="1" ht="25.5" customHeight="1" x14ac:dyDescent="0.2">
      <c r="B40" s="12" t="s">
        <v>41</v>
      </c>
      <c r="C40" s="7">
        <f>SUM(C41:C49)</f>
        <v>2660000</v>
      </c>
      <c r="D40" s="7">
        <f t="shared" ref="D40:H40" si="6">SUM(D41:D49)</f>
        <v>4874982.63</v>
      </c>
      <c r="E40" s="25">
        <f t="shared" si="6"/>
        <v>7534982.6299999999</v>
      </c>
      <c r="F40" s="7">
        <f t="shared" si="6"/>
        <v>7255802.4199999999</v>
      </c>
      <c r="G40" s="7">
        <f t="shared" si="6"/>
        <v>7255802.4199999999</v>
      </c>
      <c r="H40" s="25">
        <f t="shared" si="6"/>
        <v>279180.20999999996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ht="12.75" x14ac:dyDescent="0.2">
      <c r="B44" s="10" t="s">
        <v>45</v>
      </c>
      <c r="C44" s="35">
        <v>2660000</v>
      </c>
      <c r="D44" s="41">
        <v>4874982.63</v>
      </c>
      <c r="E44" s="26">
        <f t="shared" si="2"/>
        <v>7534982.6299999999</v>
      </c>
      <c r="F44" s="53">
        <v>7255802.4199999999</v>
      </c>
      <c r="G44" s="54">
        <v>7255802.4199999999</v>
      </c>
      <c r="H44" s="30">
        <f t="shared" si="3"/>
        <v>279180.20999999996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2942907.39</v>
      </c>
      <c r="E50" s="25">
        <f t="shared" si="7"/>
        <v>2942907.39</v>
      </c>
      <c r="F50" s="7">
        <f t="shared" si="7"/>
        <v>2856982.49</v>
      </c>
      <c r="G50" s="7">
        <f t="shared" si="7"/>
        <v>0</v>
      </c>
      <c r="H50" s="25">
        <f t="shared" si="7"/>
        <v>85924.900000000023</v>
      </c>
    </row>
    <row r="51" spans="2:8" ht="12.75" x14ac:dyDescent="0.2">
      <c r="B51" s="10" t="s">
        <v>52</v>
      </c>
      <c r="C51" s="22">
        <v>0</v>
      </c>
      <c r="D51" s="42">
        <v>1107589.83</v>
      </c>
      <c r="E51" s="26">
        <f t="shared" si="2"/>
        <v>1107589.83</v>
      </c>
      <c r="F51" s="55">
        <v>1096033.83</v>
      </c>
      <c r="G51" s="23">
        <v>0</v>
      </c>
      <c r="H51" s="30">
        <f t="shared" si="3"/>
        <v>11556</v>
      </c>
    </row>
    <row r="52" spans="2:8" ht="12.75" x14ac:dyDescent="0.2">
      <c r="B52" s="10" t="s">
        <v>53</v>
      </c>
      <c r="C52" s="22">
        <v>0</v>
      </c>
      <c r="D52" s="42">
        <v>332030.03999999998</v>
      </c>
      <c r="E52" s="26">
        <f t="shared" si="2"/>
        <v>332030.03999999998</v>
      </c>
      <c r="F52" s="55">
        <v>332030.03999999998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42"/>
      <c r="E53" s="26">
        <f t="shared" si="2"/>
        <v>0</v>
      </c>
      <c r="F53" s="55"/>
      <c r="G53" s="23">
        <v>0</v>
      </c>
      <c r="H53" s="30">
        <f t="shared" si="3"/>
        <v>0</v>
      </c>
    </row>
    <row r="54" spans="2:8" ht="12.75" x14ac:dyDescent="0.2">
      <c r="B54" s="10" t="s">
        <v>55</v>
      </c>
      <c r="C54" s="22">
        <v>0</v>
      </c>
      <c r="D54" s="42">
        <v>830100</v>
      </c>
      <c r="E54" s="26">
        <f t="shared" si="2"/>
        <v>830100</v>
      </c>
      <c r="F54" s="55">
        <v>830100</v>
      </c>
      <c r="G54" s="23">
        <v>0</v>
      </c>
      <c r="H54" s="30">
        <f t="shared" si="3"/>
        <v>0</v>
      </c>
    </row>
    <row r="55" spans="2:8" ht="12.75" x14ac:dyDescent="0.2">
      <c r="B55" s="10" t="s">
        <v>56</v>
      </c>
      <c r="C55" s="22">
        <v>0</v>
      </c>
      <c r="D55" s="42"/>
      <c r="E55" s="26">
        <f t="shared" si="2"/>
        <v>0</v>
      </c>
      <c r="F55" s="55"/>
      <c r="G55" s="23">
        <v>0</v>
      </c>
      <c r="H55" s="30">
        <f t="shared" si="3"/>
        <v>0</v>
      </c>
    </row>
    <row r="56" spans="2:8" ht="12.75" x14ac:dyDescent="0.2">
      <c r="B56" s="10" t="s">
        <v>57</v>
      </c>
      <c r="C56" s="22">
        <v>0</v>
      </c>
      <c r="D56" s="42">
        <v>673187.52</v>
      </c>
      <c r="E56" s="26">
        <f t="shared" si="2"/>
        <v>673187.52</v>
      </c>
      <c r="F56" s="55">
        <v>598818.62</v>
      </c>
      <c r="G56" s="23">
        <v>0</v>
      </c>
      <c r="H56" s="30">
        <f t="shared" si="3"/>
        <v>74368.900000000023</v>
      </c>
    </row>
    <row r="57" spans="2:8" ht="12.75" x14ac:dyDescent="0.2">
      <c r="B57" s="10" t="s">
        <v>58</v>
      </c>
      <c r="C57" s="22">
        <v>0</v>
      </c>
      <c r="D57" s="42"/>
      <c r="E57" s="26">
        <f t="shared" si="2"/>
        <v>0</v>
      </c>
      <c r="F57" s="55"/>
      <c r="G57" s="23">
        <v>0</v>
      </c>
      <c r="H57" s="30">
        <f t="shared" si="3"/>
        <v>0</v>
      </c>
    </row>
    <row r="58" spans="2:8" ht="12.75" x14ac:dyDescent="0.2">
      <c r="B58" s="10" t="s">
        <v>59</v>
      </c>
      <c r="C58" s="22">
        <v>0</v>
      </c>
      <c r="D58" s="42"/>
      <c r="E58" s="26">
        <f t="shared" si="2"/>
        <v>0</v>
      </c>
      <c r="F58" s="55"/>
      <c r="G58" s="23">
        <v>0</v>
      </c>
      <c r="H58" s="30">
        <f t="shared" si="3"/>
        <v>0</v>
      </c>
    </row>
    <row r="59" spans="2:8" ht="12.75" x14ac:dyDescent="0.2">
      <c r="B59" s="10" t="s">
        <v>60</v>
      </c>
      <c r="C59" s="22">
        <v>0</v>
      </c>
      <c r="D59" s="42"/>
      <c r="E59" s="26">
        <f t="shared" si="2"/>
        <v>0</v>
      </c>
      <c r="F59" s="55"/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64000488.999999993</v>
      </c>
      <c r="D85" s="15">
        <f t="shared" ref="D85:H85" si="14">SUM(D86,D94,D104,D114,D124,D134,D138,D147,D151)</f>
        <v>13599774.450000001</v>
      </c>
      <c r="E85" s="27">
        <f t="shared" si="14"/>
        <v>77600263.449999988</v>
      </c>
      <c r="F85" s="15">
        <f t="shared" si="14"/>
        <v>77338790.570000008</v>
      </c>
      <c r="G85" s="15">
        <f t="shared" si="14"/>
        <v>76383569.980000004</v>
      </c>
      <c r="H85" s="27">
        <f t="shared" si="14"/>
        <v>261472.88000000085</v>
      </c>
    </row>
    <row r="86" spans="2:8" x14ac:dyDescent="0.2">
      <c r="B86" s="16" t="s">
        <v>13</v>
      </c>
      <c r="C86" s="7">
        <f>SUM(C87:C93)</f>
        <v>61511874.269999996</v>
      </c>
      <c r="D86" s="7">
        <f t="shared" ref="D86:H86" si="15">SUM(D87:D93)</f>
        <v>6294439.3900000006</v>
      </c>
      <c r="E86" s="25">
        <f t="shared" si="15"/>
        <v>67806313.659999996</v>
      </c>
      <c r="F86" s="7">
        <f t="shared" si="15"/>
        <v>67806313.439999998</v>
      </c>
      <c r="G86" s="7">
        <f t="shared" si="15"/>
        <v>67806313.439999998</v>
      </c>
      <c r="H86" s="25">
        <f t="shared" si="15"/>
        <v>0.2200000009033829</v>
      </c>
    </row>
    <row r="87" spans="2:8" ht="24" x14ac:dyDescent="0.2">
      <c r="B87" s="10" t="s">
        <v>14</v>
      </c>
      <c r="C87" s="36">
        <v>46654819.909999996</v>
      </c>
      <c r="D87" s="43">
        <v>2427092.25</v>
      </c>
      <c r="E87" s="26">
        <f>SUM(C87:D87)</f>
        <v>49081912.159999996</v>
      </c>
      <c r="F87" s="56">
        <v>49081912.159999996</v>
      </c>
      <c r="G87" s="57">
        <v>49081912.159999996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36">
        <v>0</v>
      </c>
      <c r="D88" s="43">
        <v>779956.57</v>
      </c>
      <c r="E88" s="26">
        <f t="shared" ref="E88:E153" si="17">SUM(C88:D88)</f>
        <v>779956.57</v>
      </c>
      <c r="F88" s="56">
        <v>779956.35</v>
      </c>
      <c r="G88" s="57">
        <v>779956.35</v>
      </c>
      <c r="H88" s="30">
        <f>SUM(E88-F88)</f>
        <v>0.21999999997206032</v>
      </c>
    </row>
    <row r="89" spans="2:8" ht="12.75" x14ac:dyDescent="0.2">
      <c r="B89" s="10" t="s">
        <v>16</v>
      </c>
      <c r="C89" s="36">
        <v>4971238.55</v>
      </c>
      <c r="D89" s="43">
        <v>-1230521.1499999999</v>
      </c>
      <c r="E89" s="26">
        <f t="shared" si="17"/>
        <v>3740717.4</v>
      </c>
      <c r="F89" s="56">
        <v>3740717.4</v>
      </c>
      <c r="G89" s="57">
        <v>3740717.4</v>
      </c>
      <c r="H89" s="30">
        <f t="shared" si="16"/>
        <v>0</v>
      </c>
    </row>
    <row r="90" spans="2:8" ht="12.75" x14ac:dyDescent="0.2">
      <c r="B90" s="10" t="s">
        <v>17</v>
      </c>
      <c r="C90" s="36">
        <v>5396387.9299999997</v>
      </c>
      <c r="D90" s="43">
        <v>2957319.97</v>
      </c>
      <c r="E90" s="26">
        <f t="shared" si="17"/>
        <v>8353707.9000000004</v>
      </c>
      <c r="F90" s="56">
        <v>8353707.9000000004</v>
      </c>
      <c r="G90" s="57">
        <v>8353707.9000000004</v>
      </c>
      <c r="H90" s="30">
        <f t="shared" si="16"/>
        <v>0</v>
      </c>
    </row>
    <row r="91" spans="2:8" ht="12.75" x14ac:dyDescent="0.2">
      <c r="B91" s="10" t="s">
        <v>18</v>
      </c>
      <c r="C91" s="36">
        <v>4371861.8600000003</v>
      </c>
      <c r="D91" s="43">
        <v>1478157.77</v>
      </c>
      <c r="E91" s="26">
        <f t="shared" si="17"/>
        <v>5850019.6300000008</v>
      </c>
      <c r="F91" s="56">
        <v>5850019.6299999999</v>
      </c>
      <c r="G91" s="57">
        <v>5850019.6299999999</v>
      </c>
      <c r="H91" s="30">
        <f t="shared" si="16"/>
        <v>9.3132257461547852E-10</v>
      </c>
    </row>
    <row r="92" spans="2:8" ht="12.75" x14ac:dyDescent="0.2">
      <c r="B92" s="10" t="s">
        <v>19</v>
      </c>
      <c r="C92" s="36"/>
      <c r="D92" s="43"/>
      <c r="E92" s="26">
        <f t="shared" si="17"/>
        <v>0</v>
      </c>
      <c r="F92" s="56"/>
      <c r="G92" s="57"/>
      <c r="H92" s="30">
        <f t="shared" si="16"/>
        <v>0</v>
      </c>
    </row>
    <row r="93" spans="2:8" ht="12.75" x14ac:dyDescent="0.2">
      <c r="B93" s="10" t="s">
        <v>20</v>
      </c>
      <c r="C93" s="36">
        <v>117566.02</v>
      </c>
      <c r="D93" s="43">
        <v>-117566.02</v>
      </c>
      <c r="E93" s="26">
        <f t="shared" si="17"/>
        <v>0</v>
      </c>
      <c r="F93" s="56">
        <v>0</v>
      </c>
      <c r="G93" s="57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1597430.8099999998</v>
      </c>
      <c r="E94" s="25">
        <f t="shared" si="18"/>
        <v>1597430.8099999998</v>
      </c>
      <c r="F94" s="7">
        <f t="shared" si="18"/>
        <v>1563630.68</v>
      </c>
      <c r="G94" s="7">
        <f t="shared" si="18"/>
        <v>1138148.54</v>
      </c>
      <c r="H94" s="25">
        <f t="shared" si="18"/>
        <v>33800.130000000005</v>
      </c>
    </row>
    <row r="95" spans="2:8" ht="24" x14ac:dyDescent="0.2">
      <c r="B95" s="10" t="s">
        <v>22</v>
      </c>
      <c r="C95" s="22">
        <v>0</v>
      </c>
      <c r="D95" s="44">
        <v>186109.65</v>
      </c>
      <c r="E95" s="26">
        <f t="shared" si="17"/>
        <v>186109.65</v>
      </c>
      <c r="F95" s="58">
        <v>152309.51999999999</v>
      </c>
      <c r="G95" s="59">
        <v>152309.51999999999</v>
      </c>
      <c r="H95" s="30">
        <f t="shared" si="16"/>
        <v>33800.130000000005</v>
      </c>
    </row>
    <row r="96" spans="2:8" ht="12.75" x14ac:dyDescent="0.2">
      <c r="B96" s="10" t="s">
        <v>23</v>
      </c>
      <c r="C96" s="22">
        <v>0</v>
      </c>
      <c r="D96" s="44"/>
      <c r="E96" s="26">
        <f t="shared" si="17"/>
        <v>0</v>
      </c>
      <c r="F96" s="58"/>
      <c r="G96" s="59"/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44"/>
      <c r="E97" s="26">
        <f t="shared" si="17"/>
        <v>0</v>
      </c>
      <c r="F97" s="58"/>
      <c r="G97" s="59"/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44">
        <v>1121357.8</v>
      </c>
      <c r="E98" s="26">
        <f t="shared" si="17"/>
        <v>1121357.8</v>
      </c>
      <c r="F98" s="58">
        <v>1121357.8</v>
      </c>
      <c r="G98" s="59">
        <v>800275.66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44"/>
      <c r="E99" s="26">
        <f t="shared" si="17"/>
        <v>0</v>
      </c>
      <c r="F99" s="58"/>
      <c r="G99" s="59"/>
      <c r="H99" s="30">
        <f t="shared" si="16"/>
        <v>0</v>
      </c>
      <c r="J99" s="18"/>
    </row>
    <row r="100" spans="2:18" ht="12.75" x14ac:dyDescent="0.2">
      <c r="B100" s="10" t="s">
        <v>27</v>
      </c>
      <c r="C100" s="22">
        <v>0</v>
      </c>
      <c r="D100" s="44"/>
      <c r="E100" s="26">
        <f t="shared" si="17"/>
        <v>0</v>
      </c>
      <c r="F100" s="58"/>
      <c r="G100" s="59"/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44">
        <v>275977.59999999998</v>
      </c>
      <c r="E101" s="26">
        <f t="shared" si="17"/>
        <v>275977.59999999998</v>
      </c>
      <c r="F101" s="58">
        <v>275977.59999999998</v>
      </c>
      <c r="G101" s="59">
        <v>171577.60000000001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44"/>
      <c r="E102" s="26">
        <f t="shared" si="17"/>
        <v>0</v>
      </c>
      <c r="F102" s="58"/>
      <c r="G102" s="59"/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44">
        <v>13985.76</v>
      </c>
      <c r="E103" s="26">
        <f t="shared" si="17"/>
        <v>13985.76</v>
      </c>
      <c r="F103" s="58">
        <v>13985.76</v>
      </c>
      <c r="G103" s="59">
        <v>13985.76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2488614.73</v>
      </c>
      <c r="D104" s="7">
        <f t="shared" ref="D104:H104" si="19">SUM(D105:D113)</f>
        <v>1004168.5900000001</v>
      </c>
      <c r="E104" s="25">
        <f t="shared" si="19"/>
        <v>3492783.32</v>
      </c>
      <c r="F104" s="7">
        <f t="shared" si="19"/>
        <v>3267546.3</v>
      </c>
      <c r="G104" s="7">
        <f t="shared" si="19"/>
        <v>2914461.1</v>
      </c>
      <c r="H104" s="25">
        <f t="shared" si="19"/>
        <v>225237.02000000008</v>
      </c>
    </row>
    <row r="105" spans="2:18" ht="12.75" x14ac:dyDescent="0.2">
      <c r="B105" s="10" t="s">
        <v>32</v>
      </c>
      <c r="C105" s="22">
        <v>0</v>
      </c>
      <c r="D105" s="45">
        <v>508604.14</v>
      </c>
      <c r="E105" s="26">
        <f t="shared" si="17"/>
        <v>508604.14</v>
      </c>
      <c r="F105" s="60">
        <v>346561.7</v>
      </c>
      <c r="G105" s="61">
        <v>311703.7</v>
      </c>
      <c r="H105" s="30">
        <f t="shared" si="16"/>
        <v>162042.44</v>
      </c>
    </row>
    <row r="106" spans="2:18" ht="12.75" x14ac:dyDescent="0.2">
      <c r="B106" s="10" t="s">
        <v>33</v>
      </c>
      <c r="C106" s="22">
        <v>0</v>
      </c>
      <c r="D106" s="45"/>
      <c r="E106" s="26">
        <f t="shared" si="17"/>
        <v>0</v>
      </c>
      <c r="F106" s="60"/>
      <c r="G106" s="61"/>
      <c r="H106" s="30">
        <f t="shared" si="16"/>
        <v>0</v>
      </c>
    </row>
    <row r="107" spans="2:18" ht="24" x14ac:dyDescent="0.2">
      <c r="B107" s="10" t="s">
        <v>34</v>
      </c>
      <c r="C107" s="37">
        <v>2488614.73</v>
      </c>
      <c r="D107" s="45">
        <v>140627.65</v>
      </c>
      <c r="E107" s="26">
        <f t="shared" si="17"/>
        <v>2629242.38</v>
      </c>
      <c r="F107" s="60">
        <v>2566047.7999999998</v>
      </c>
      <c r="G107" s="61">
        <v>2410209</v>
      </c>
      <c r="H107" s="30">
        <f t="shared" si="16"/>
        <v>63194.580000000075</v>
      </c>
    </row>
    <row r="108" spans="2:18" ht="24" x14ac:dyDescent="0.2">
      <c r="B108" s="10" t="s">
        <v>35</v>
      </c>
      <c r="C108" s="22">
        <v>0</v>
      </c>
      <c r="D108" s="45"/>
      <c r="E108" s="26">
        <f t="shared" si="17"/>
        <v>0</v>
      </c>
      <c r="F108" s="60"/>
      <c r="G108" s="61"/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45">
        <v>324776.8</v>
      </c>
      <c r="E109" s="26">
        <f t="shared" si="17"/>
        <v>324776.8</v>
      </c>
      <c r="F109" s="60">
        <v>324776.8</v>
      </c>
      <c r="G109" s="61">
        <v>162388.4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45"/>
      <c r="E110" s="26">
        <f t="shared" si="17"/>
        <v>0</v>
      </c>
      <c r="F110" s="60"/>
      <c r="G110" s="61"/>
      <c r="H110" s="30">
        <f t="shared" si="16"/>
        <v>0</v>
      </c>
    </row>
    <row r="111" spans="2:18" ht="12.75" x14ac:dyDescent="0.2">
      <c r="B111" s="10" t="s">
        <v>38</v>
      </c>
      <c r="C111" s="22">
        <v>0</v>
      </c>
      <c r="D111" s="45"/>
      <c r="E111" s="26">
        <f t="shared" si="17"/>
        <v>0</v>
      </c>
      <c r="F111" s="60"/>
      <c r="G111" s="61"/>
      <c r="H111" s="30">
        <f t="shared" si="16"/>
        <v>0</v>
      </c>
    </row>
    <row r="112" spans="2:18" ht="12.75" x14ac:dyDescent="0.2">
      <c r="B112" s="10" t="s">
        <v>39</v>
      </c>
      <c r="C112" s="22">
        <v>0</v>
      </c>
      <c r="D112" s="45">
        <v>30160</v>
      </c>
      <c r="E112" s="26">
        <f t="shared" si="17"/>
        <v>30160</v>
      </c>
      <c r="F112" s="60">
        <v>30160</v>
      </c>
      <c r="G112" s="61">
        <v>30160</v>
      </c>
      <c r="H112" s="30">
        <f t="shared" si="16"/>
        <v>0</v>
      </c>
      <c r="J112" s="18"/>
    </row>
    <row r="113" spans="2:8" ht="12.75" x14ac:dyDescent="0.2">
      <c r="B113" s="10" t="s">
        <v>40</v>
      </c>
      <c r="C113" s="22">
        <v>0</v>
      </c>
      <c r="D113" s="45"/>
      <c r="E113" s="26">
        <f t="shared" si="17"/>
        <v>0</v>
      </c>
      <c r="F113" s="60"/>
      <c r="G113" s="61"/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4703735.66</v>
      </c>
      <c r="E124" s="25">
        <f t="shared" si="21"/>
        <v>4703735.66</v>
      </c>
      <c r="F124" s="7">
        <f t="shared" si="21"/>
        <v>4701300.1500000004</v>
      </c>
      <c r="G124" s="7">
        <f t="shared" si="21"/>
        <v>4524646.9000000004</v>
      </c>
      <c r="H124" s="25">
        <f t="shared" si="21"/>
        <v>2435.5099999998697</v>
      </c>
    </row>
    <row r="125" spans="2:8" ht="12.75" x14ac:dyDescent="0.2">
      <c r="B125" s="10" t="s">
        <v>52</v>
      </c>
      <c r="C125" s="22">
        <v>0</v>
      </c>
      <c r="D125" s="46">
        <v>3483859.8</v>
      </c>
      <c r="E125" s="26">
        <f t="shared" si="17"/>
        <v>3483859.8</v>
      </c>
      <c r="F125" s="62">
        <v>3483314.19</v>
      </c>
      <c r="G125" s="63">
        <v>3306660.94</v>
      </c>
      <c r="H125" s="30">
        <f t="shared" si="16"/>
        <v>545.60999999986961</v>
      </c>
    </row>
    <row r="126" spans="2:8" ht="12.75" x14ac:dyDescent="0.2">
      <c r="B126" s="10" t="s">
        <v>53</v>
      </c>
      <c r="C126" s="22">
        <v>0</v>
      </c>
      <c r="D126" s="46">
        <v>1217985.96</v>
      </c>
      <c r="E126" s="26">
        <f t="shared" si="17"/>
        <v>1217985.96</v>
      </c>
      <c r="F126" s="62">
        <v>1217985.96</v>
      </c>
      <c r="G126" s="63">
        <v>1217985.96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46"/>
      <c r="E127" s="26">
        <f t="shared" si="17"/>
        <v>0</v>
      </c>
      <c r="F127" s="62"/>
      <c r="G127" s="63"/>
      <c r="H127" s="30">
        <f t="shared" si="16"/>
        <v>0</v>
      </c>
    </row>
    <row r="128" spans="2:8" ht="12.75" x14ac:dyDescent="0.2">
      <c r="B128" s="10" t="s">
        <v>55</v>
      </c>
      <c r="C128" s="22">
        <v>0</v>
      </c>
      <c r="D128" s="46"/>
      <c r="E128" s="26">
        <f t="shared" si="17"/>
        <v>0</v>
      </c>
      <c r="F128" s="62"/>
      <c r="G128" s="63"/>
      <c r="H128" s="30">
        <f t="shared" si="16"/>
        <v>0</v>
      </c>
    </row>
    <row r="129" spans="2:8" ht="12.75" x14ac:dyDescent="0.2">
      <c r="B129" s="10" t="s">
        <v>56</v>
      </c>
      <c r="C129" s="22">
        <v>0</v>
      </c>
      <c r="D129" s="46"/>
      <c r="E129" s="26">
        <f t="shared" si="17"/>
        <v>0</v>
      </c>
      <c r="F129" s="62"/>
      <c r="G129" s="63"/>
      <c r="H129" s="30">
        <f t="shared" si="16"/>
        <v>0</v>
      </c>
    </row>
    <row r="130" spans="2:8" ht="12.75" x14ac:dyDescent="0.2">
      <c r="B130" s="10" t="s">
        <v>57</v>
      </c>
      <c r="C130" s="22">
        <v>0</v>
      </c>
      <c r="D130" s="46">
        <v>1889.9</v>
      </c>
      <c r="E130" s="26">
        <f t="shared" si="17"/>
        <v>1889.9</v>
      </c>
      <c r="F130" s="62">
        <v>0</v>
      </c>
      <c r="G130" s="63">
        <v>0</v>
      </c>
      <c r="H130" s="30">
        <f t="shared" si="16"/>
        <v>1889.9</v>
      </c>
    </row>
    <row r="131" spans="2:8" ht="12.75" x14ac:dyDescent="0.2">
      <c r="B131" s="10" t="s">
        <v>58</v>
      </c>
      <c r="C131" s="22">
        <v>0</v>
      </c>
      <c r="D131" s="46"/>
      <c r="E131" s="26">
        <f t="shared" si="17"/>
        <v>0</v>
      </c>
      <c r="F131" s="62"/>
      <c r="G131" s="63"/>
      <c r="H131" s="30">
        <f t="shared" si="16"/>
        <v>0</v>
      </c>
    </row>
    <row r="132" spans="2:8" ht="12.75" x14ac:dyDescent="0.2">
      <c r="B132" s="10" t="s">
        <v>59</v>
      </c>
      <c r="C132" s="22">
        <v>0</v>
      </c>
      <c r="D132" s="46"/>
      <c r="E132" s="26">
        <f t="shared" si="17"/>
        <v>0</v>
      </c>
      <c r="F132" s="62"/>
      <c r="G132" s="63"/>
      <c r="H132" s="30">
        <f t="shared" si="16"/>
        <v>0</v>
      </c>
    </row>
    <row r="133" spans="2:8" ht="12.75" x14ac:dyDescent="0.2">
      <c r="B133" s="10" t="s">
        <v>60</v>
      </c>
      <c r="C133" s="22">
        <v>0</v>
      </c>
      <c r="D133" s="46"/>
      <c r="E133" s="26">
        <f t="shared" si="17"/>
        <v>0</v>
      </c>
      <c r="F133" s="62"/>
      <c r="G133" s="63"/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175842131</v>
      </c>
      <c r="D160" s="21">
        <f t="shared" ref="D160:G160" si="28">SUM(D10,D85)</f>
        <v>29329072.310000002</v>
      </c>
      <c r="E160" s="28">
        <f>SUM(E10,E85)</f>
        <v>205171203.30999997</v>
      </c>
      <c r="F160" s="21">
        <f t="shared" si="28"/>
        <v>192699545.23000002</v>
      </c>
      <c r="G160" s="21">
        <f t="shared" si="28"/>
        <v>184083280.30000001</v>
      </c>
      <c r="H160" s="28">
        <f>SUM(H10,H85)</f>
        <v>12471658.079999994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5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2025-01-29T19:49:37Z</cp:lastPrinted>
  <dcterms:created xsi:type="dcterms:W3CDTF">2020-01-08T21:14:59Z</dcterms:created>
  <dcterms:modified xsi:type="dcterms:W3CDTF">2025-01-29T19:49:39Z</dcterms:modified>
</cp:coreProperties>
</file>